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15480" windowHeight="116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10" i="1"/>
  <c r="U7"/>
  <c r="U6"/>
  <c r="T6"/>
  <c r="S6"/>
  <c r="R6"/>
  <c r="Q6"/>
  <c r="P6"/>
  <c r="O6"/>
  <c r="U5"/>
  <c r="T7"/>
  <c r="T5"/>
  <c r="S7"/>
  <c r="S5"/>
  <c r="R7"/>
  <c r="R5"/>
  <c r="Q7"/>
  <c r="Q5"/>
  <c r="P7"/>
  <c r="P5"/>
  <c r="O7"/>
  <c r="O5"/>
  <c r="X5" l="1"/>
  <c r="X7"/>
  <c r="X6"/>
  <c r="X8" l="1"/>
</calcChain>
</file>

<file path=xl/sharedStrings.xml><?xml version="1.0" encoding="utf-8"?>
<sst xmlns="http://schemas.openxmlformats.org/spreadsheetml/2006/main" count="76" uniqueCount="68">
  <si>
    <t>Institution</t>
  </si>
  <si>
    <t>Department</t>
  </si>
  <si>
    <r>
      <t>1-</t>
    </r>
    <r>
      <rPr>
        <sz val="10"/>
        <color indexed="8"/>
        <rFont val="Arial Unicode MS"/>
        <family val="2"/>
        <charset val="134"/>
      </rPr>
      <t>Ⅲ</t>
    </r>
    <r>
      <rPr>
        <sz val="10"/>
        <color indexed="8"/>
        <rFont val="Times New Roman"/>
        <family val="1"/>
      </rPr>
      <t>: US$790</t>
    </r>
  </si>
  <si>
    <r>
      <t>2-</t>
    </r>
    <r>
      <rPr>
        <sz val="10"/>
        <color indexed="8"/>
        <rFont val="Arial Unicode MS"/>
        <family val="2"/>
        <charset val="134"/>
      </rPr>
      <t>Ⅱ</t>
    </r>
    <r>
      <rPr>
        <sz val="10"/>
        <color indexed="8"/>
        <rFont val="Times New Roman"/>
        <family val="1"/>
      </rPr>
      <t>: US$510</t>
    </r>
  </si>
  <si>
    <r>
      <t>2-</t>
    </r>
    <r>
      <rPr>
        <sz val="10"/>
        <color indexed="8"/>
        <rFont val="Arial Unicode MS"/>
        <family val="2"/>
        <charset val="134"/>
      </rPr>
      <t>Ⅲ</t>
    </r>
    <r>
      <rPr>
        <sz val="10"/>
        <color indexed="8"/>
        <rFont val="Times New Roman"/>
        <family val="1"/>
      </rPr>
      <t>: US$550</t>
    </r>
  </si>
  <si>
    <t>Click to select</t>
  </si>
  <si>
    <t xml:space="preserve">                                  Payment option Registration category </t>
  </si>
  <si>
    <t>Registration category</t>
  </si>
  <si>
    <t>First</t>
  </si>
  <si>
    <t>Surname</t>
    <phoneticPr fontId="1" type="noConversion"/>
  </si>
  <si>
    <t>Given name</t>
    <phoneticPr fontId="1" type="noConversion"/>
  </si>
  <si>
    <t>Other name</t>
    <phoneticPr fontId="1" type="noConversion"/>
  </si>
  <si>
    <t>Title (Mr., Ms., Dr., Prof, et al)</t>
    <phoneticPr fontId="1" type="noConversion"/>
  </si>
  <si>
    <t>Address, city, zip &amp; country or region</t>
    <phoneticPr fontId="1" type="noConversion"/>
  </si>
  <si>
    <t>Email</t>
    <phoneticPr fontId="1" type="noConversion"/>
  </si>
  <si>
    <t>Phone number</t>
    <phoneticPr fontId="1" type="noConversion"/>
  </si>
  <si>
    <t>Fax number</t>
    <phoneticPr fontId="1" type="noConversion"/>
  </si>
  <si>
    <t xml:space="preserve">Your amount and payment preference </t>
    <phoneticPr fontId="1" type="noConversion"/>
  </si>
  <si>
    <t>Gender</t>
    <phoneticPr fontId="1" type="noConversion"/>
  </si>
  <si>
    <t>Date of birth</t>
    <phoneticPr fontId="1" type="noConversion"/>
  </si>
  <si>
    <t>Passport number</t>
    <phoneticPr fontId="1" type="noConversion"/>
  </si>
  <si>
    <r>
      <t>1-</t>
    </r>
    <r>
      <rPr>
        <sz val="10"/>
        <color indexed="8"/>
        <rFont val="Arial Unicode MS"/>
        <family val="2"/>
        <charset val="134"/>
      </rPr>
      <t>Ⅰ</t>
    </r>
    <r>
      <rPr>
        <sz val="10"/>
        <color indexed="8"/>
        <rFont val="Times New Roman"/>
        <family val="1"/>
      </rPr>
      <t>: US$670</t>
    </r>
    <phoneticPr fontId="1" type="noConversion"/>
  </si>
  <si>
    <r>
      <t>1-</t>
    </r>
    <r>
      <rPr>
        <sz val="10"/>
        <color indexed="8"/>
        <rFont val="Arial Unicode MS"/>
        <family val="2"/>
        <charset val="134"/>
      </rPr>
      <t>Ⅱ</t>
    </r>
    <r>
      <rPr>
        <sz val="10"/>
        <color indexed="8"/>
        <rFont val="Times New Roman"/>
        <family val="1"/>
      </rPr>
      <t>: US$730</t>
    </r>
    <phoneticPr fontId="1" type="noConversion"/>
  </si>
  <si>
    <r>
      <t>2-</t>
    </r>
    <r>
      <rPr>
        <sz val="10"/>
        <color indexed="8"/>
        <rFont val="Arial Unicode MS"/>
        <family val="2"/>
        <charset val="134"/>
      </rPr>
      <t>Ⅰ</t>
    </r>
    <r>
      <rPr>
        <sz val="10"/>
        <color indexed="8"/>
        <rFont val="Times New Roman"/>
        <family val="1"/>
      </rPr>
      <t>: US$470</t>
    </r>
    <phoneticPr fontId="1" type="noConversion"/>
  </si>
  <si>
    <r>
      <t>3-</t>
    </r>
    <r>
      <rPr>
        <sz val="10"/>
        <color indexed="8"/>
        <rFont val="Times New Roman"/>
        <family val="1"/>
      </rPr>
      <t>*: US$300</t>
    </r>
    <phoneticPr fontId="1" type="noConversion"/>
  </si>
  <si>
    <r>
      <t>*-</t>
    </r>
    <r>
      <rPr>
        <sz val="10"/>
        <color indexed="8"/>
        <rFont val="Arial Unicode MS"/>
        <family val="2"/>
        <charset val="134"/>
      </rPr>
      <t>Ⅳ</t>
    </r>
    <r>
      <rPr>
        <sz val="10"/>
        <color indexed="8"/>
        <rFont val="Times New Roman"/>
        <family val="1"/>
      </rPr>
      <t>: US$45</t>
    </r>
    <phoneticPr fontId="1" type="noConversion"/>
  </si>
  <si>
    <r>
      <t>*-</t>
    </r>
    <r>
      <rPr>
        <sz val="10"/>
        <color indexed="8"/>
        <rFont val="Arial Unicode MS"/>
        <family val="2"/>
        <charset val="134"/>
      </rPr>
      <t>Ⅴ</t>
    </r>
    <r>
      <rPr>
        <sz val="10"/>
        <color indexed="8"/>
        <rFont val="Times New Roman"/>
        <family val="1"/>
      </rPr>
      <t>: US$250</t>
    </r>
    <phoneticPr fontId="1" type="noConversion"/>
  </si>
  <si>
    <t>Last</t>
    <phoneticPr fontId="1" type="noConversion"/>
  </si>
  <si>
    <t>Midlle</t>
    <phoneticPr fontId="1" type="noConversion"/>
  </si>
  <si>
    <t>Dr.</t>
    <phoneticPr fontId="1" type="noConversion"/>
  </si>
  <si>
    <t>World University</t>
    <phoneticPr fontId="1" type="noConversion"/>
  </si>
  <si>
    <t>example@ustb.edu.cn</t>
    <phoneticPr fontId="1" type="noConversion"/>
  </si>
  <si>
    <t>Total in group</t>
    <phoneticPr fontId="1" type="noConversion"/>
  </si>
  <si>
    <t>Date</t>
    <phoneticPr fontId="1" type="noConversion"/>
  </si>
  <si>
    <t>Cancellation policies:</t>
    <phoneticPr fontId="1" type="noConversion"/>
  </si>
  <si>
    <t xml:space="preserve">• 75% to be refunded and 25% to be withheld before April 20, 2018;
• 50% to be refunded and 50% to be withheld before May 20, 2018; 
• 25% to be refunded and 75% to be withheld before June 20, 2018; or
• None to be refunded and 100% to be withheld after June 20, 2018. </t>
    <phoneticPr fontId="1" type="noConversion"/>
  </si>
  <si>
    <t>3 Accompanying person</t>
    <phoneticPr fontId="1" type="noConversion"/>
  </si>
  <si>
    <t>3-*: US$300</t>
    <phoneticPr fontId="1" type="noConversion"/>
  </si>
  <si>
    <t>1 Normal registrant/participant</t>
    <phoneticPr fontId="1" type="noConversion"/>
  </si>
  <si>
    <t>Mining Engineering Department</t>
    <phoneticPr fontId="1" type="noConversion"/>
  </si>
  <si>
    <t>Conference fee rates:</t>
    <phoneticPr fontId="1" type="noConversion"/>
  </si>
  <si>
    <t>UN</t>
    <phoneticPr fontId="1" type="noConversion"/>
  </si>
  <si>
    <t>2 Retired, emeritus, younger than 30 or special case by 30% off</t>
    <phoneticPr fontId="1" type="noConversion"/>
  </si>
  <si>
    <t>Click to select</t>
    <phoneticPr fontId="1" type="noConversion"/>
  </si>
  <si>
    <t>Signature or name</t>
    <phoneticPr fontId="1" type="noConversion"/>
  </si>
  <si>
    <t>Please sign or type your name here</t>
    <phoneticPr fontId="1" type="noConversion"/>
  </si>
  <si>
    <t>Your payment preference</t>
    <phoneticPr fontId="1" type="noConversion"/>
  </si>
  <si>
    <t>Your amount</t>
    <phoneticPr fontId="1" type="noConversion"/>
  </si>
  <si>
    <t>Your registration category with the best payment option and rate currently available</t>
    <phoneticPr fontId="1" type="noConversion"/>
  </si>
  <si>
    <t>Please email your completed registration form on the date when you sign/type your name to somp2018@ustb.edu.cn with a copy to zxli@ustb.edu.cn.</t>
    <phoneticPr fontId="1" type="noConversion"/>
  </si>
  <si>
    <r>
      <rPr>
        <sz val="9"/>
        <color indexed="8"/>
        <rFont val="Arial Unicode MS"/>
        <family val="2"/>
        <charset val="134"/>
      </rPr>
      <t>Ⅰ</t>
    </r>
    <r>
      <rPr>
        <sz val="9"/>
        <color indexed="8"/>
        <rFont val="Times New Roman"/>
        <family val="1"/>
      </rPr>
      <t xml:space="preserve"> Early bird rate before or on April 20, 2018</t>
    </r>
    <phoneticPr fontId="1" type="noConversion"/>
  </si>
  <si>
    <r>
      <rPr>
        <sz val="9"/>
        <color indexed="8"/>
        <rFont val="Arial Unicode MS"/>
        <family val="2"/>
        <charset val="134"/>
      </rPr>
      <t>Ⅱ</t>
    </r>
    <r>
      <rPr>
        <sz val="9"/>
        <color indexed="8"/>
        <rFont val="Times New Roman"/>
        <family val="1"/>
      </rPr>
      <t xml:space="preserve"> Normal rate before or on May 20, 2018</t>
    </r>
    <phoneticPr fontId="1" type="noConversion"/>
  </si>
  <si>
    <r>
      <rPr>
        <sz val="9"/>
        <color indexed="8"/>
        <rFont val="Arial Unicode MS"/>
        <family val="2"/>
        <charset val="134"/>
      </rPr>
      <t>Ⅲ</t>
    </r>
    <r>
      <rPr>
        <sz val="9"/>
        <color indexed="8"/>
        <rFont val="Times New Roman"/>
        <family val="1"/>
      </rPr>
      <t xml:space="preserve"> Late rate after May 20, 2018</t>
    </r>
    <phoneticPr fontId="1" type="noConversion"/>
  </si>
  <si>
    <r>
      <rPr>
        <sz val="9"/>
        <color indexed="8"/>
        <rFont val="Arial Unicode MS"/>
        <family val="2"/>
        <charset val="134"/>
      </rPr>
      <t>Ⅳ</t>
    </r>
    <r>
      <rPr>
        <sz val="9"/>
        <color indexed="8"/>
        <rFont val="Times New Roman"/>
        <family val="1"/>
      </rPr>
      <t xml:space="preserve"> Optional tour to Great Wall</t>
    </r>
    <phoneticPr fontId="1" type="noConversion"/>
  </si>
  <si>
    <r>
      <rPr>
        <sz val="9"/>
        <color indexed="8"/>
        <rFont val="Arial Unicode MS"/>
        <family val="2"/>
        <charset val="134"/>
      </rPr>
      <t>Ⅴ</t>
    </r>
    <r>
      <rPr>
        <sz val="9"/>
        <color indexed="8"/>
        <rFont val="Times New Roman"/>
        <family val="1"/>
      </rPr>
      <t xml:space="preserve"> Optional tour to Top Coal Caving Longwall and surface mines </t>
    </r>
    <phoneticPr fontId="1" type="noConversion"/>
  </si>
  <si>
    <r>
      <t>1-</t>
    </r>
    <r>
      <rPr>
        <sz val="9"/>
        <color indexed="8"/>
        <rFont val="Arial Unicode MS"/>
        <family val="2"/>
        <charset val="134"/>
      </rPr>
      <t>Ⅰ</t>
    </r>
    <r>
      <rPr>
        <sz val="9"/>
        <color indexed="8"/>
        <rFont val="Times New Roman"/>
        <family val="1"/>
      </rPr>
      <t>: US$670</t>
    </r>
    <phoneticPr fontId="1" type="noConversion"/>
  </si>
  <si>
    <r>
      <t>1-</t>
    </r>
    <r>
      <rPr>
        <sz val="9"/>
        <color indexed="8"/>
        <rFont val="Arial Unicode MS"/>
        <family val="2"/>
        <charset val="134"/>
      </rPr>
      <t>Ⅱ</t>
    </r>
    <r>
      <rPr>
        <sz val="9"/>
        <color indexed="8"/>
        <rFont val="Times New Roman"/>
        <family val="1"/>
      </rPr>
      <t>: US$730</t>
    </r>
    <phoneticPr fontId="1" type="noConversion"/>
  </si>
  <si>
    <r>
      <t>1-</t>
    </r>
    <r>
      <rPr>
        <sz val="9"/>
        <color indexed="8"/>
        <rFont val="Arial Unicode MS"/>
        <family val="2"/>
        <charset val="134"/>
      </rPr>
      <t>Ⅲ</t>
    </r>
    <r>
      <rPr>
        <sz val="9"/>
        <color indexed="8"/>
        <rFont val="Times New Roman"/>
        <family val="1"/>
      </rPr>
      <t>: US$790</t>
    </r>
    <phoneticPr fontId="1" type="noConversion"/>
  </si>
  <si>
    <r>
      <t>*-</t>
    </r>
    <r>
      <rPr>
        <sz val="9"/>
        <color indexed="8"/>
        <rFont val="Arial Unicode MS"/>
        <family val="2"/>
        <charset val="134"/>
      </rPr>
      <t>Ⅴ</t>
    </r>
    <r>
      <rPr>
        <sz val="9"/>
        <color indexed="8"/>
        <rFont val="Times New Roman"/>
        <family val="1"/>
      </rPr>
      <t>: US$250, two long days (8th &amp; 9th) to/from Shanxi with one night room, 4 meals, and bus transportation</t>
    </r>
    <phoneticPr fontId="1" type="noConversion"/>
  </si>
  <si>
    <r>
      <t>2-</t>
    </r>
    <r>
      <rPr>
        <sz val="9"/>
        <color indexed="8"/>
        <rFont val="Arial Unicode MS"/>
        <family val="2"/>
        <charset val="134"/>
      </rPr>
      <t>Ⅰ</t>
    </r>
    <r>
      <rPr>
        <sz val="9"/>
        <color indexed="8"/>
        <rFont val="Times New Roman"/>
        <family val="1"/>
      </rPr>
      <t>: US$470</t>
    </r>
    <phoneticPr fontId="1" type="noConversion"/>
  </si>
  <si>
    <r>
      <t>2-</t>
    </r>
    <r>
      <rPr>
        <sz val="9"/>
        <color indexed="8"/>
        <rFont val="Arial Unicode MS"/>
        <family val="2"/>
        <charset val="134"/>
      </rPr>
      <t>Ⅱ</t>
    </r>
    <r>
      <rPr>
        <sz val="9"/>
        <color indexed="8"/>
        <rFont val="Times New Roman"/>
        <family val="1"/>
      </rPr>
      <t>: US$510</t>
    </r>
    <phoneticPr fontId="1" type="noConversion"/>
  </si>
  <si>
    <r>
      <t>2-</t>
    </r>
    <r>
      <rPr>
        <sz val="9"/>
        <color indexed="8"/>
        <rFont val="Arial Unicode MS"/>
        <family val="2"/>
        <charset val="134"/>
      </rPr>
      <t>Ⅲ</t>
    </r>
    <r>
      <rPr>
        <sz val="9"/>
        <color indexed="8"/>
        <rFont val="Times New Roman"/>
        <family val="1"/>
      </rPr>
      <t>: US$550</t>
    </r>
    <phoneticPr fontId="1" type="noConversion"/>
  </si>
  <si>
    <r>
      <t>*-</t>
    </r>
    <r>
      <rPr>
        <sz val="9"/>
        <color indexed="8"/>
        <rFont val="Arial Unicode MS"/>
        <family val="2"/>
        <charset val="134"/>
      </rPr>
      <t>Ⅳ</t>
    </r>
    <r>
      <rPr>
        <sz val="9"/>
        <color indexed="8"/>
        <rFont val="Times New Roman"/>
        <family val="1"/>
      </rPr>
      <t>: US$45, a short day (7th) to/from Beijing suburb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</si>
  <si>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SOMP 2018  Registration Form</t>
    </r>
    <r>
      <rPr>
        <sz val="12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(applicable from </t>
    </r>
    <r>
      <rPr>
        <sz val="10"/>
        <color rgb="FFFF0000"/>
        <rFont val="Times New Roman"/>
        <family val="1"/>
      </rPr>
      <t>March 15</t>
    </r>
    <r>
      <rPr>
        <sz val="10"/>
        <color theme="1"/>
        <rFont val="Times New Roman"/>
        <family val="1"/>
      </rPr>
      <t xml:space="preserve"> until </t>
    </r>
    <r>
      <rPr>
        <sz val="10"/>
        <color rgb="FFFF0000"/>
        <rFont val="Times New Roman"/>
        <family val="1"/>
      </rPr>
      <t>June 15</t>
    </r>
    <r>
      <rPr>
        <sz val="10"/>
        <color theme="1"/>
        <rFont val="Times New Roman"/>
        <family val="1"/>
      </rPr>
      <t xml:space="preserve">, 2018; </t>
    </r>
    <r>
      <rPr>
        <sz val="10"/>
        <rFont val="Times New Roman"/>
        <family val="1"/>
      </rPr>
      <t>only</t>
    </r>
    <r>
      <rPr>
        <sz val="10"/>
        <color theme="0" tint="-0.249977111117893"/>
        <rFont val="Times New Roman"/>
        <family val="1"/>
      </rPr>
      <t xml:space="preserve"> green painted </t>
    </r>
    <r>
      <rPr>
        <sz val="10"/>
        <rFont val="Times New Roman"/>
        <family val="1"/>
      </rPr>
      <t>areas are editable/writable</t>
    </r>
    <r>
      <rPr>
        <sz val="10"/>
        <color indexed="8"/>
        <rFont val="Times New Roman"/>
        <family val="1"/>
      </rPr>
      <t>)</t>
    </r>
    <phoneticPr fontId="1" type="noConversion"/>
  </si>
  <si>
    <t>Notes/Remarks (please modify to make your case where necessary):</t>
    <phoneticPr fontId="1" type="noConversion"/>
  </si>
  <si>
    <t>Click on green cell to select tour/rate</t>
    <phoneticPr fontId="1" type="noConversion"/>
  </si>
  <si>
    <r>
      <t xml:space="preserve">1. Please have me registered as shown above and I agree that my data will be stored electronically and used only in the context of SOMP 2018.
2. I will have my registration fee paid NOT LATER THAN 7 calendar days after my payment option cutoff date (April 20 or May 20, 2018) which defines my payment rate; otherwise, my current option may be invalidated and I will accept the next best payment rate available.
3. I am requesting a letter of invitation for Chinese visa application; </t>
    </r>
    <r>
      <rPr>
        <b/>
        <u/>
        <sz val="9"/>
        <color theme="1"/>
        <rFont val="Times New Roman"/>
        <family val="1"/>
      </rPr>
      <t>or</t>
    </r>
    <r>
      <rPr>
        <sz val="9"/>
        <color theme="1"/>
        <rFont val="Times New Roman"/>
        <family val="1"/>
      </rPr>
      <t xml:space="preserve"> I don't need a letter of invitation at this moment (please modify this item and make your case).
4. I can make room reservations and pay online directly to the venue hotel at the website https://beijing.newworldhotels.com/en/ while SOMP 2018 room reservation with the unique ID SOMP2018 is open (</t>
    </r>
    <r>
      <rPr>
        <b/>
        <u/>
        <sz val="9"/>
        <color theme="1"/>
        <rFont val="Times New Roman"/>
        <family val="1"/>
      </rPr>
      <t>coming soon</t>
    </r>
    <r>
      <rPr>
        <sz val="9"/>
        <color theme="1"/>
        <rFont val="Times New Roman"/>
        <family val="1"/>
      </rPr>
      <t xml:space="preserve">). The SOMP-discounted room rates at the venue hotel may not apply beyond July 2 to July 10.
5. The conference and tour capacities are constrained, and registration and room accommodation will be on a first-come, first served basis.
6. Other (please specify):  </t>
    </r>
    <phoneticPr fontId="1" type="noConversion"/>
  </si>
  <si>
    <t xml:space="preserve">For invitation letter and Palace Museum tour ticketing use only 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</si>
</sst>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[$-409]dd/mmm/yy;@"/>
  </numFmts>
  <fonts count="16">
    <font>
      <sz val="11"/>
      <color theme="1"/>
      <name val="等线"/>
      <family val="2"/>
      <scheme val="minor"/>
    </font>
    <font>
      <sz val="9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Unicode MS"/>
      <family val="2"/>
      <charset val="134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 tint="-0.249977111117893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theme="1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 Unicode MS"/>
      <family val="2"/>
      <charset val="134"/>
    </font>
    <font>
      <sz val="9"/>
      <color theme="1"/>
      <name val="等线"/>
      <family val="2"/>
      <scheme val="minor"/>
    </font>
    <font>
      <b/>
      <u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176" fontId="5" fillId="3" borderId="1" xfId="0" applyNumberFormat="1" applyFont="1" applyFill="1" applyBorder="1" applyAlignment="1" applyProtection="1">
      <alignment horizontal="center" vertical="center"/>
      <protection locked="0"/>
    </xf>
    <xf numFmtId="176" fontId="5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Protection="1"/>
    <xf numFmtId="0" fontId="4" fillId="0" borderId="0" xfId="0" applyNumberFormat="1" applyFont="1" applyAlignment="1" applyProtection="1">
      <alignment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46" xfId="0" applyNumberFormat="1" applyFont="1" applyFill="1" applyBorder="1" applyAlignment="1" applyProtection="1">
      <alignment horizontal="center" vertical="center" wrapText="1"/>
    </xf>
    <xf numFmtId="0" fontId="5" fillId="2" borderId="47" xfId="0" applyNumberFormat="1" applyFont="1" applyFill="1" applyBorder="1" applyAlignment="1" applyProtection="1">
      <alignment horizontal="center" vertical="center" wrapText="1"/>
    </xf>
    <xf numFmtId="0" fontId="5" fillId="2" borderId="48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  <protection locked="0"/>
    </xf>
    <xf numFmtId="0" fontId="5" fillId="3" borderId="7" xfId="0" applyNumberFormat="1" applyFont="1" applyFill="1" applyBorder="1" applyAlignment="1" applyProtection="1">
      <alignment horizontal="left" vertical="center"/>
      <protection locked="0"/>
    </xf>
    <xf numFmtId="0" fontId="5" fillId="2" borderId="8" xfId="0" applyNumberFormat="1" applyFont="1" applyFill="1" applyBorder="1" applyAlignment="1" applyProtection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9" xfId="0" applyNumberFormat="1" applyFont="1" applyFill="1" applyBorder="1" applyAlignment="1" applyProtection="1">
      <alignment horizontal="center" vertical="center"/>
    </xf>
    <xf numFmtId="0" fontId="5" fillId="3" borderId="4" xfId="0" applyNumberFormat="1" applyFont="1" applyFill="1" applyBorder="1" applyAlignment="1" applyProtection="1">
      <alignment vertical="center" wrapText="1"/>
      <protection locked="0"/>
    </xf>
    <xf numFmtId="0" fontId="5" fillId="3" borderId="5" xfId="0" applyNumberFormat="1" applyFont="1" applyFill="1" applyBorder="1" applyAlignment="1" applyProtection="1">
      <alignment horizontal="left" vertical="center" wrapText="1"/>
      <protection locked="0"/>
    </xf>
    <xf numFmtId="0" fontId="5" fillId="2" borderId="49" xfId="0" applyNumberFormat="1" applyFont="1" applyFill="1" applyBorder="1" applyAlignment="1" applyProtection="1">
      <alignment horizontal="center" vertical="center" wrapText="1"/>
    </xf>
    <xf numFmtId="0" fontId="5" fillId="2" borderId="50" xfId="0" applyNumberFormat="1" applyFont="1" applyFill="1" applyBorder="1" applyAlignment="1" applyProtection="1">
      <alignment horizontal="center" vertical="center" wrapText="1"/>
    </xf>
    <xf numFmtId="0" fontId="5" fillId="2" borderId="51" xfId="0" applyNumberFormat="1" applyFont="1" applyFill="1" applyBorder="1" applyAlignment="1" applyProtection="1">
      <alignment horizontal="center" vertical="center" wrapText="1"/>
    </xf>
    <xf numFmtId="0" fontId="5" fillId="2" borderId="25" xfId="0" applyNumberFormat="1" applyFont="1" applyFill="1" applyBorder="1" applyAlignment="1" applyProtection="1">
      <alignment horizontal="center" vertical="center"/>
    </xf>
    <xf numFmtId="0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8" xfId="0" applyNumberFormat="1" applyFont="1" applyFill="1" applyBorder="1" applyAlignment="1" applyProtection="1">
      <alignment horizontal="center" vertical="center"/>
    </xf>
    <xf numFmtId="0" fontId="5" fillId="3" borderId="39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Alignment="1" applyProtection="1"/>
    <xf numFmtId="0" fontId="4" fillId="0" borderId="0" xfId="0" applyNumberFormat="1" applyFont="1" applyAlignment="1" applyProtection="1">
      <alignment vertical="center"/>
      <protection locked="0"/>
    </xf>
    <xf numFmtId="0" fontId="4" fillId="0" borderId="0" xfId="0" applyNumberFormat="1" applyFont="1" applyFill="1" applyProtection="1"/>
    <xf numFmtId="0" fontId="5" fillId="3" borderId="3" xfId="0" applyNumberFormat="1" applyFont="1" applyFill="1" applyBorder="1" applyAlignment="1" applyProtection="1">
      <alignment horizontal="left" vertical="center" wrapText="1"/>
      <protection locked="0"/>
    </xf>
    <xf numFmtId="0" fontId="5" fillId="3" borderId="35" xfId="0" applyNumberFormat="1" applyFont="1" applyFill="1" applyBorder="1" applyAlignment="1" applyProtection="1">
      <alignment horizontal="left" vertical="center" wrapText="1"/>
      <protection locked="0"/>
    </xf>
    <xf numFmtId="0" fontId="5" fillId="3" borderId="28" xfId="0" applyNumberFormat="1" applyFont="1" applyFill="1" applyBorder="1" applyAlignment="1" applyProtection="1">
      <alignment horizontal="left" vertical="center"/>
      <protection locked="0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5" xfId="0" applyNumberFormat="1" applyFont="1" applyFill="1" applyBorder="1" applyAlignment="1" applyProtection="1">
      <alignment horizontal="left" vertical="center" wrapText="1"/>
      <protection locked="0"/>
    </xf>
    <xf numFmtId="0" fontId="0" fillId="2" borderId="52" xfId="0" applyFill="1" applyBorder="1" applyAlignment="1">
      <alignment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4" fillId="4" borderId="0" xfId="0" applyNumberFormat="1" applyFont="1" applyFill="1" applyProtection="1"/>
    <xf numFmtId="0" fontId="10" fillId="4" borderId="0" xfId="0" applyNumberFormat="1" applyFont="1" applyFill="1" applyProtection="1"/>
    <xf numFmtId="0" fontId="11" fillId="2" borderId="35" xfId="0" applyNumberFormat="1" applyFont="1" applyFill="1" applyBorder="1" applyAlignment="1" applyProtection="1">
      <alignment horizontal="center" vertical="center"/>
    </xf>
    <xf numFmtId="49" fontId="5" fillId="3" borderId="1" xfId="0" applyNumberFormat="1" applyFont="1" applyFill="1" applyBorder="1" applyAlignment="1" applyProtection="1">
      <alignment horizontal="left" vertical="center"/>
      <protection locked="0"/>
    </xf>
    <xf numFmtId="49" fontId="5" fillId="3" borderId="5" xfId="0" applyNumberFormat="1" applyFont="1" applyFill="1" applyBorder="1" applyAlignment="1" applyProtection="1">
      <alignment horizontal="left" vertical="center"/>
      <protection locked="0"/>
    </xf>
    <xf numFmtId="0" fontId="4" fillId="4" borderId="0" xfId="0" applyNumberFormat="1" applyFont="1" applyFill="1" applyAlignment="1" applyProtection="1">
      <alignment horizontal="left" vertical="center"/>
    </xf>
    <xf numFmtId="0" fontId="4" fillId="4" borderId="11" xfId="0" applyNumberFormat="1" applyFont="1" applyFill="1" applyBorder="1" applyAlignment="1" applyProtection="1">
      <alignment horizontal="left" vertical="center"/>
    </xf>
    <xf numFmtId="0" fontId="5" fillId="2" borderId="12" xfId="0" applyNumberFormat="1" applyFont="1" applyFill="1" applyBorder="1" applyAlignment="1" applyProtection="1">
      <alignment horizontal="center" vertical="center" wrapText="1"/>
    </xf>
    <xf numFmtId="0" fontId="5" fillId="2" borderId="13" xfId="0" applyNumberFormat="1" applyFont="1" applyFill="1" applyBorder="1" applyAlignment="1" applyProtection="1">
      <alignment horizontal="center" vertical="center" wrapText="1"/>
    </xf>
    <xf numFmtId="0" fontId="5" fillId="2" borderId="14" xfId="0" applyNumberFormat="1" applyFont="1" applyFill="1" applyBorder="1" applyAlignment="1" applyProtection="1">
      <alignment horizontal="center" vertical="center" wrapText="1"/>
    </xf>
    <xf numFmtId="0" fontId="5" fillId="2" borderId="15" xfId="0" applyNumberFormat="1" applyFont="1" applyFill="1" applyBorder="1" applyAlignment="1" applyProtection="1">
      <alignment horizontal="center" vertical="center" wrapText="1"/>
    </xf>
    <xf numFmtId="0" fontId="5" fillId="2" borderId="16" xfId="0" applyNumberFormat="1" applyFont="1" applyFill="1" applyBorder="1" applyAlignment="1" applyProtection="1">
      <alignment horizontal="center" vertical="center" wrapText="1"/>
    </xf>
    <xf numFmtId="0" fontId="11" fillId="3" borderId="36" xfId="0" applyNumberFormat="1" applyFont="1" applyFill="1" applyBorder="1" applyAlignment="1" applyProtection="1">
      <alignment horizontal="left" vertical="center" wrapText="1"/>
      <protection locked="0"/>
    </xf>
    <xf numFmtId="0" fontId="5" fillId="3" borderId="37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NumberFormat="1" applyFont="1" applyFill="1" applyBorder="1" applyAlignment="1" applyProtection="1">
      <alignment horizontal="left" vertical="center"/>
      <protection locked="0"/>
    </xf>
    <xf numFmtId="0" fontId="5" fillId="3" borderId="31" xfId="0" applyNumberFormat="1" applyFont="1" applyFill="1" applyBorder="1" applyAlignment="1" applyProtection="1">
      <alignment horizontal="left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2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12" xfId="0" applyNumberFormat="1" applyFont="1" applyFill="1" applyBorder="1" applyAlignment="1" applyProtection="1">
      <alignment horizontal="left"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0" fontId="5" fillId="2" borderId="34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11" fillId="2" borderId="24" xfId="0" applyNumberFormat="1" applyFont="1" applyFill="1" applyBorder="1" applyAlignment="1" applyProtection="1">
      <alignment horizontal="center" vertical="center"/>
    </xf>
    <xf numFmtId="0" fontId="11" fillId="2" borderId="25" xfId="0" applyNumberFormat="1" applyFont="1" applyFill="1" applyBorder="1" applyAlignment="1" applyProtection="1">
      <alignment horizontal="center" vertical="center"/>
    </xf>
    <xf numFmtId="0" fontId="11" fillId="2" borderId="26" xfId="0" applyNumberFormat="1" applyFont="1" applyFill="1" applyBorder="1" applyAlignment="1" applyProtection="1">
      <alignment horizontal="center" vertical="center"/>
    </xf>
    <xf numFmtId="0" fontId="9" fillId="4" borderId="27" xfId="0" applyNumberFormat="1" applyFont="1" applyFill="1" applyBorder="1" applyAlignment="1" applyProtection="1">
      <alignment horizontal="left"/>
    </xf>
    <xf numFmtId="0" fontId="11" fillId="2" borderId="28" xfId="0" applyNumberFormat="1" applyFont="1" applyFill="1" applyBorder="1" applyAlignment="1" applyProtection="1">
      <alignment horizontal="left" vertical="center" wrapText="1"/>
    </xf>
    <xf numFmtId="0" fontId="11" fillId="2" borderId="29" xfId="0" applyNumberFormat="1" applyFont="1" applyFill="1" applyBorder="1" applyAlignment="1" applyProtection="1">
      <alignment horizontal="left" vertical="center" wrapText="1"/>
    </xf>
    <xf numFmtId="0" fontId="11" fillId="2" borderId="30" xfId="0" applyNumberFormat="1" applyFont="1" applyFill="1" applyBorder="1" applyAlignment="1" applyProtection="1">
      <alignment horizontal="left" vertical="center" wrapText="1"/>
    </xf>
    <xf numFmtId="0" fontId="11" fillId="2" borderId="31" xfId="0" applyNumberFormat="1" applyFont="1" applyFill="1" applyBorder="1" applyAlignment="1" applyProtection="1">
      <alignment horizontal="left" vertical="center" wrapText="1"/>
    </xf>
    <xf numFmtId="0" fontId="11" fillId="2" borderId="32" xfId="0" applyNumberFormat="1" applyFont="1" applyFill="1" applyBorder="1" applyAlignment="1" applyProtection="1">
      <alignment horizontal="left" vertical="center" wrapText="1"/>
    </xf>
    <xf numFmtId="0" fontId="11" fillId="2" borderId="33" xfId="0" applyNumberFormat="1" applyFont="1" applyFill="1" applyBorder="1" applyAlignment="1" applyProtection="1">
      <alignment horizontal="left" vertical="center" wrapText="1"/>
    </xf>
    <xf numFmtId="0" fontId="11" fillId="2" borderId="19" xfId="0" applyNumberFormat="1" applyFont="1" applyFill="1" applyBorder="1" applyAlignment="1" applyProtection="1">
      <alignment horizontal="left" vertical="center" wrapText="1"/>
    </xf>
    <xf numFmtId="0" fontId="11" fillId="2" borderId="21" xfId="0" applyNumberFormat="1" applyFont="1" applyFill="1" applyBorder="1" applyAlignment="1" applyProtection="1">
      <alignment horizontal="left" vertical="center" wrapText="1"/>
    </xf>
    <xf numFmtId="0" fontId="11" fillId="2" borderId="23" xfId="0" applyNumberFormat="1" applyFont="1" applyFill="1" applyBorder="1" applyAlignment="1" applyProtection="1">
      <alignment horizontal="left" vertical="center" wrapText="1"/>
    </xf>
    <xf numFmtId="0" fontId="12" fillId="2" borderId="1" xfId="0" applyNumberFormat="1" applyFont="1" applyFill="1" applyBorder="1" applyAlignment="1" applyProtection="1">
      <alignment horizontal="left" vertical="center" wrapText="1"/>
    </xf>
    <xf numFmtId="0" fontId="11" fillId="2" borderId="1" xfId="0" applyNumberFormat="1" applyFont="1" applyFill="1" applyBorder="1" applyAlignment="1" applyProtection="1">
      <alignment horizontal="left" vertical="center" wrapText="1"/>
    </xf>
    <xf numFmtId="0" fontId="11" fillId="2" borderId="26" xfId="0" applyNumberFormat="1" applyFont="1" applyFill="1" applyBorder="1" applyAlignment="1" applyProtection="1">
      <alignment horizontal="left" vertical="center"/>
    </xf>
    <xf numFmtId="0" fontId="11" fillId="2" borderId="9" xfId="0" applyNumberFormat="1" applyFont="1" applyFill="1" applyBorder="1" applyAlignment="1" applyProtection="1">
      <alignment horizontal="left" vertical="center"/>
    </xf>
    <xf numFmtId="0" fontId="11" fillId="2" borderId="8" xfId="0" applyNumberFormat="1" applyFont="1" applyFill="1" applyBorder="1" applyAlignment="1" applyProtection="1">
      <alignment horizontal="left" vertical="center"/>
      <protection locked="0"/>
    </xf>
    <xf numFmtId="0" fontId="11" fillId="2" borderId="6" xfId="0" applyNumberFormat="1" applyFont="1" applyFill="1" applyBorder="1" applyAlignment="1" applyProtection="1">
      <alignment horizontal="left" vertical="center"/>
      <protection locked="0"/>
    </xf>
    <xf numFmtId="0" fontId="11" fillId="2" borderId="42" xfId="0" applyNumberFormat="1" applyFont="1" applyFill="1" applyBorder="1" applyAlignment="1" applyProtection="1">
      <alignment horizontal="left" vertical="center" wrapText="1"/>
    </xf>
    <xf numFmtId="0" fontId="11" fillId="2" borderId="10" xfId="0" applyNumberFormat="1" applyFont="1" applyFill="1" applyBorder="1" applyAlignment="1" applyProtection="1">
      <alignment horizontal="left" vertical="center" wrapText="1"/>
    </xf>
    <xf numFmtId="0" fontId="5" fillId="2" borderId="17" xfId="0" applyNumberFormat="1" applyFont="1" applyFill="1" applyBorder="1" applyAlignment="1" applyProtection="1">
      <alignment horizontal="left" vertical="center" wrapText="1"/>
    </xf>
    <xf numFmtId="0" fontId="5" fillId="2" borderId="18" xfId="0" applyNumberFormat="1" applyFont="1" applyFill="1" applyBorder="1" applyAlignment="1" applyProtection="1">
      <alignment horizontal="left" vertical="center" wrapText="1"/>
    </xf>
    <xf numFmtId="0" fontId="5" fillId="2" borderId="29" xfId="0" applyNumberFormat="1" applyFont="1" applyFill="1" applyBorder="1" applyAlignment="1" applyProtection="1">
      <alignment horizontal="left" vertical="center" wrapText="1"/>
    </xf>
    <xf numFmtId="0" fontId="5" fillId="2" borderId="20" xfId="0" applyNumberFormat="1" applyFont="1" applyFill="1" applyBorder="1" applyAlignment="1" applyProtection="1">
      <alignment horizontal="left" vertical="center" wrapText="1"/>
    </xf>
    <xf numFmtId="0" fontId="5" fillId="2" borderId="0" xfId="0" applyNumberFormat="1" applyFont="1" applyFill="1" applyBorder="1" applyAlignment="1" applyProtection="1">
      <alignment horizontal="left" vertical="center" wrapText="1"/>
    </xf>
    <xf numFmtId="0" fontId="5" fillId="2" borderId="31" xfId="0" applyNumberFormat="1" applyFont="1" applyFill="1" applyBorder="1" applyAlignment="1" applyProtection="1">
      <alignment horizontal="left" vertical="center" wrapText="1"/>
    </xf>
    <xf numFmtId="0" fontId="5" fillId="2" borderId="22" xfId="0" applyNumberFormat="1" applyFont="1" applyFill="1" applyBorder="1" applyAlignment="1" applyProtection="1">
      <alignment horizontal="left" vertical="center" wrapText="1"/>
    </xf>
    <xf numFmtId="0" fontId="5" fillId="2" borderId="11" xfId="0" applyNumberFormat="1" applyFont="1" applyFill="1" applyBorder="1" applyAlignment="1" applyProtection="1">
      <alignment horizontal="left" vertical="center" wrapText="1"/>
    </xf>
    <xf numFmtId="0" fontId="5" fillId="2" borderId="33" xfId="0" applyNumberFormat="1" applyFont="1" applyFill="1" applyBorder="1" applyAlignment="1" applyProtection="1">
      <alignment horizontal="left" vertical="center" wrapText="1"/>
    </xf>
    <xf numFmtId="0" fontId="11" fillId="2" borderId="2" xfId="0" applyNumberFormat="1" applyFont="1" applyFill="1" applyBorder="1" applyAlignment="1" applyProtection="1">
      <alignment horizontal="left" vertical="center" wrapText="1"/>
    </xf>
    <xf numFmtId="0" fontId="12" fillId="2" borderId="7" xfId="0" applyNumberFormat="1" applyFont="1" applyFill="1" applyBorder="1" applyAlignment="1" applyProtection="1">
      <alignment horizontal="left" vertical="center" wrapText="1"/>
    </xf>
    <xf numFmtId="0" fontId="12" fillId="2" borderId="6" xfId="0" applyNumberFormat="1" applyFont="1" applyFill="1" applyBorder="1" applyAlignment="1" applyProtection="1">
      <alignment horizontal="left" vertical="center" wrapText="1"/>
    </xf>
    <xf numFmtId="0" fontId="5" fillId="2" borderId="41" xfId="0" applyNumberFormat="1" applyFont="1" applyFill="1" applyBorder="1" applyAlignment="1" applyProtection="1">
      <alignment horizontal="center" vertical="center"/>
    </xf>
    <xf numFmtId="0" fontId="5" fillId="2" borderId="38" xfId="0" applyNumberFormat="1" applyFont="1" applyFill="1" applyBorder="1" applyAlignment="1" applyProtection="1">
      <alignment horizontal="center" vertical="center"/>
    </xf>
    <xf numFmtId="0" fontId="5" fillId="2" borderId="40" xfId="0" applyNumberFormat="1" applyFont="1" applyFill="1" applyBorder="1" applyAlignment="1" applyProtection="1">
      <alignment horizontal="left"/>
    </xf>
    <xf numFmtId="0" fontId="5" fillId="2" borderId="15" xfId="0" applyNumberFormat="1" applyFont="1" applyFill="1" applyBorder="1" applyAlignment="1" applyProtection="1">
      <alignment horizontal="left"/>
    </xf>
    <xf numFmtId="0" fontId="11" fillId="2" borderId="1" xfId="0" applyNumberFormat="1" applyFont="1" applyFill="1" applyBorder="1" applyAlignment="1" applyProtection="1">
      <alignment horizontal="center" vertical="center"/>
    </xf>
    <xf numFmtId="0" fontId="11" fillId="2" borderId="7" xfId="0" applyNumberFormat="1" applyFont="1" applyFill="1" applyBorder="1" applyAlignment="1" applyProtection="1">
      <alignment horizontal="center" vertical="center"/>
    </xf>
    <xf numFmtId="0" fontId="11" fillId="2" borderId="6" xfId="0" applyNumberFormat="1" applyFont="1" applyFill="1" applyBorder="1" applyAlignment="1" applyProtection="1">
      <alignment horizontal="center" vertical="center"/>
    </xf>
    <xf numFmtId="0" fontId="11" fillId="2" borderId="6" xfId="0" applyNumberFormat="1" applyFont="1" applyFill="1" applyBorder="1" applyAlignment="1" applyProtection="1">
      <alignment horizontal="left" vertical="center"/>
    </xf>
    <xf numFmtId="0" fontId="11" fillId="2" borderId="1" xfId="0" applyNumberFormat="1" applyFont="1" applyFill="1" applyBorder="1" applyAlignment="1" applyProtection="1">
      <alignment horizontal="left" vertical="center"/>
    </xf>
    <xf numFmtId="0" fontId="5" fillId="2" borderId="43" xfId="0" applyNumberFormat="1" applyFont="1" applyFill="1" applyBorder="1" applyAlignment="1" applyProtection="1">
      <alignment horizontal="left"/>
    </xf>
    <xf numFmtId="0" fontId="5" fillId="2" borderId="44" xfId="0" applyNumberFormat="1" applyFont="1" applyFill="1" applyBorder="1" applyAlignment="1" applyProtection="1">
      <alignment horizontal="left"/>
    </xf>
    <xf numFmtId="0" fontId="5" fillId="2" borderId="45" xfId="0" applyNumberFormat="1" applyFont="1" applyFill="1" applyBorder="1" applyAlignment="1" applyProtection="1">
      <alignment horizontal="left"/>
    </xf>
    <xf numFmtId="0" fontId="5" fillId="2" borderId="34" xfId="0" applyNumberFormat="1" applyFont="1" applyFill="1" applyBorder="1" applyAlignment="1" applyProtection="1">
      <alignment horizontal="left"/>
    </xf>
    <xf numFmtId="0" fontId="5" fillId="2" borderId="12" xfId="0" applyNumberFormat="1" applyFont="1" applyFill="1" applyBorder="1" applyAlignment="1" applyProtection="1">
      <alignment horizontal="left"/>
    </xf>
    <xf numFmtId="0" fontId="5" fillId="2" borderId="13" xfId="0" applyNumberFormat="1" applyFont="1" applyFill="1" applyBorder="1" applyAlignment="1" applyProtection="1">
      <alignment horizontal="left"/>
    </xf>
    <xf numFmtId="176" fontId="11" fillId="2" borderId="24" xfId="0" applyNumberFormat="1" applyFont="1" applyFill="1" applyBorder="1" applyAlignment="1" applyProtection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1" fillId="3" borderId="25" xfId="0" applyNumberFormat="1" applyFont="1" applyFill="1" applyBorder="1" applyAlignment="1" applyProtection="1">
      <alignment horizontal="left" vertical="center"/>
      <protection locked="0"/>
    </xf>
    <xf numFmtId="0" fontId="14" fillId="0" borderId="25" xfId="0" applyFont="1" applyBorder="1" applyAlignment="1" applyProtection="1">
      <alignment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55559</xdr:colOff>
      <xdr:row>0</xdr:row>
      <xdr:rowOff>15876</xdr:rowOff>
    </xdr:from>
    <xdr:to>
      <xdr:col>0</xdr:col>
      <xdr:colOff>416617</xdr:colOff>
      <xdr:row>1</xdr:row>
      <xdr:rowOff>185376</xdr:rowOff>
    </xdr:to>
    <xdr:pic>
      <xdr:nvPicPr>
        <xdr:cNvPr id="4" name="图片 3" descr="SOMP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559" y="15876"/>
          <a:ext cx="361058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ample@ustb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="120" zoomScaleNormal="120" workbookViewId="0">
      <selection activeCell="A5" sqref="A5"/>
    </sheetView>
  </sheetViews>
  <sheetFormatPr defaultRowHeight="15.75"/>
  <cols>
    <col min="1" max="3" width="6.125" style="3" customWidth="1"/>
    <col min="4" max="4" width="8" style="3" customWidth="1"/>
    <col min="5" max="5" width="7.25" style="3" customWidth="1"/>
    <col min="6" max="6" width="8.25" style="3" customWidth="1"/>
    <col min="7" max="7" width="7.375" style="3" customWidth="1"/>
    <col min="8" max="8" width="9.375" style="3" customWidth="1"/>
    <col min="9" max="10" width="6.125" style="3" customWidth="1"/>
    <col min="11" max="11" width="6.625" style="3" customWidth="1"/>
    <col min="12" max="12" width="8.75" style="3" customWidth="1"/>
    <col min="13" max="13" width="6.625" style="3" customWidth="1"/>
    <col min="14" max="14" width="11.375" style="3" customWidth="1"/>
    <col min="15" max="24" width="6.375" style="3" customWidth="1"/>
    <col min="25" max="25" width="19" style="3" customWidth="1"/>
    <col min="26" max="16384" width="9" style="3"/>
  </cols>
  <sheetData>
    <row r="1" spans="1:25" s="38" customFormat="1" ht="15" customHeight="1">
      <c r="A1" s="43" t="s">
        <v>63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38" customFormat="1" ht="1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s="4" customFormat="1" ht="27" customHeight="1" thickTop="1">
      <c r="A3" s="59" t="s">
        <v>9</v>
      </c>
      <c r="B3" s="45" t="s">
        <v>10</v>
      </c>
      <c r="C3" s="45" t="s">
        <v>11</v>
      </c>
      <c r="D3" s="45" t="s">
        <v>12</v>
      </c>
      <c r="E3" s="55" t="s">
        <v>0</v>
      </c>
      <c r="F3" s="57" t="s">
        <v>1</v>
      </c>
      <c r="G3" s="45" t="s">
        <v>13</v>
      </c>
      <c r="H3" s="55" t="s">
        <v>14</v>
      </c>
      <c r="I3" s="45" t="s">
        <v>15</v>
      </c>
      <c r="J3" s="45" t="s">
        <v>16</v>
      </c>
      <c r="K3" s="47" t="s">
        <v>67</v>
      </c>
      <c r="L3" s="48"/>
      <c r="M3" s="49"/>
      <c r="N3" s="47" t="s">
        <v>48</v>
      </c>
      <c r="O3" s="48"/>
      <c r="P3" s="48"/>
      <c r="Q3" s="48"/>
      <c r="R3" s="48"/>
      <c r="S3" s="48"/>
      <c r="T3" s="48"/>
      <c r="U3" s="49"/>
      <c r="V3" s="45" t="s">
        <v>65</v>
      </c>
      <c r="W3" s="45"/>
      <c r="X3" s="45" t="s">
        <v>17</v>
      </c>
      <c r="Y3" s="46"/>
    </row>
    <row r="4" spans="1:25" s="4" customFormat="1" ht="27" customHeight="1">
      <c r="A4" s="60"/>
      <c r="B4" s="54"/>
      <c r="C4" s="54"/>
      <c r="D4" s="54"/>
      <c r="E4" s="56"/>
      <c r="F4" s="58"/>
      <c r="G4" s="54"/>
      <c r="H4" s="56"/>
      <c r="I4" s="54"/>
      <c r="J4" s="54"/>
      <c r="K4" s="5" t="s">
        <v>18</v>
      </c>
      <c r="L4" s="5" t="s">
        <v>19</v>
      </c>
      <c r="M4" s="5" t="s">
        <v>20</v>
      </c>
      <c r="N4" s="6" t="s">
        <v>7</v>
      </c>
      <c r="O4" s="7" t="s">
        <v>21</v>
      </c>
      <c r="P4" s="8" t="s">
        <v>22</v>
      </c>
      <c r="Q4" s="9" t="s">
        <v>2</v>
      </c>
      <c r="R4" s="7" t="s">
        <v>23</v>
      </c>
      <c r="S4" s="8" t="s">
        <v>3</v>
      </c>
      <c r="T4" s="9" t="s">
        <v>4</v>
      </c>
      <c r="U4" s="10" t="s">
        <v>24</v>
      </c>
      <c r="V4" s="5" t="s">
        <v>25</v>
      </c>
      <c r="W4" s="5" t="s">
        <v>26</v>
      </c>
      <c r="X4" s="11" t="s">
        <v>47</v>
      </c>
      <c r="Y4" s="37" t="s">
        <v>46</v>
      </c>
    </row>
    <row r="5" spans="1:25" s="4" customFormat="1" ht="24.95" customHeight="1">
      <c r="A5" s="29" t="s">
        <v>27</v>
      </c>
      <c r="B5" s="12" t="s">
        <v>8</v>
      </c>
      <c r="C5" s="12" t="s">
        <v>28</v>
      </c>
      <c r="D5" s="12" t="s">
        <v>29</v>
      </c>
      <c r="E5" s="12" t="s">
        <v>30</v>
      </c>
      <c r="F5" s="12" t="s">
        <v>39</v>
      </c>
      <c r="G5" s="12" t="s">
        <v>41</v>
      </c>
      <c r="H5" s="12" t="s">
        <v>31</v>
      </c>
      <c r="I5" s="32"/>
      <c r="J5" s="32"/>
      <c r="K5" s="12" t="s">
        <v>5</v>
      </c>
      <c r="L5" s="1">
        <v>24869</v>
      </c>
      <c r="M5" s="41"/>
      <c r="N5" s="13" t="s">
        <v>5</v>
      </c>
      <c r="O5" s="7">
        <f ca="1">IF(AND((DATE(2018,4,20)-TODAY())&gt;=0,N5="1 Normal registrant/participant"),670,0)</f>
        <v>0</v>
      </c>
      <c r="P5" s="8">
        <f ca="1">IF(AND((DATE(2018,4,20)-TODAY())&lt;0,(DATE(2018,5,20)-TODAY())&gt;=0,N5="1 Normal registrant/participant"),730,0)</f>
        <v>0</v>
      </c>
      <c r="Q5" s="9">
        <f ca="1">IF(AND((DATE(2018,5,20)-TODAY())&lt;0,N5="1 Normal registrant/participant"),790,0)</f>
        <v>0</v>
      </c>
      <c r="R5" s="7">
        <f ca="1">IF(AND((DATE(2018,4,20)-TODAY())&gt;=0,N5="2 Retired or emeritus or younger than 30"),470,0)</f>
        <v>0</v>
      </c>
      <c r="S5" s="8">
        <f ca="1">IF(AND((DATE(2018,4,20)-TODAY())&lt;0,(DATE(2018,5,20)-TODAY())&gt;=0,N5="2 Retired or emeritus or younger than 30"),510,0)</f>
        <v>0</v>
      </c>
      <c r="T5" s="9">
        <f ca="1">IF(AND((DATE(2018,5,20)-TODAY())&lt;0,N5="2 Retired or emeritus or younger than 30"),550,0)</f>
        <v>0</v>
      </c>
      <c r="U5" s="14">
        <f>IF(N5="3 Accompanying person",300,0)</f>
        <v>0</v>
      </c>
      <c r="V5" s="15">
        <v>0</v>
      </c>
      <c r="W5" s="15">
        <v>0</v>
      </c>
      <c r="X5" s="16">
        <f ca="1">SUM(O5:W5)</f>
        <v>0</v>
      </c>
      <c r="Y5" s="17" t="s">
        <v>5</v>
      </c>
    </row>
    <row r="6" spans="1:25" s="4" customFormat="1" ht="24.95" customHeight="1">
      <c r="A6" s="29"/>
      <c r="B6" s="12"/>
      <c r="C6" s="12"/>
      <c r="D6" s="12"/>
      <c r="E6" s="12"/>
      <c r="F6" s="12"/>
      <c r="G6" s="12"/>
      <c r="H6" s="12"/>
      <c r="I6" s="32"/>
      <c r="J6" s="32"/>
      <c r="K6" s="12" t="s">
        <v>43</v>
      </c>
      <c r="L6" s="1"/>
      <c r="M6" s="41"/>
      <c r="N6" s="13" t="s">
        <v>5</v>
      </c>
      <c r="O6" s="7">
        <f ca="1">IF(AND((DATE(2018,4,20)-TODAY())&gt;=0,N6="1 Normal registrant/participant"),670,0)</f>
        <v>0</v>
      </c>
      <c r="P6" s="8">
        <f ca="1">IF(AND((DATE(2018,4,20)-TODAY())&lt;0,(DATE(2018,5,20)-TODAY())&gt;=0,N6="1 Normal registrant/participant"),730,0)</f>
        <v>0</v>
      </c>
      <c r="Q6" s="9">
        <f ca="1">IF(AND((DATE(2018,5,20)-TODAY())&lt;0,N6="1 Normal registrant/participant"),790,0)</f>
        <v>0</v>
      </c>
      <c r="R6" s="7">
        <f ca="1">IF(AND((DATE(2018,4,20)-TODAY())&gt;=0,N6="2 Retired or emeritus or younger than 30"),470,0)</f>
        <v>0</v>
      </c>
      <c r="S6" s="8">
        <f ca="1">IF(AND((DATE(2018,4,20)-TODAY())&lt;0,(DATE(2018,5,20)-TODAY())&gt;=0,N6="2 Retired or emeritus or younger than 30"),510,0)</f>
        <v>0</v>
      </c>
      <c r="T6" s="9">
        <f ca="1">IF(AND((DATE(2018,5,20)-TODAY())&lt;0,N6="2 Retired or emeritus or younger than 30"),550,0)</f>
        <v>0</v>
      </c>
      <c r="U6" s="14">
        <f>IF(N6="3 Accompanying person",300,0)</f>
        <v>0</v>
      </c>
      <c r="V6" s="15">
        <v>0</v>
      </c>
      <c r="W6" s="15">
        <v>0</v>
      </c>
      <c r="X6" s="16">
        <f ca="1">SUM(O6:W6)</f>
        <v>0</v>
      </c>
      <c r="Y6" s="17" t="s">
        <v>5</v>
      </c>
    </row>
    <row r="7" spans="1:25" s="4" customFormat="1" ht="24.95" customHeight="1" thickBot="1">
      <c r="A7" s="30"/>
      <c r="B7" s="18"/>
      <c r="C7" s="18"/>
      <c r="D7" s="18"/>
      <c r="E7" s="18"/>
      <c r="F7" s="18"/>
      <c r="G7" s="18"/>
      <c r="H7" s="18"/>
      <c r="I7" s="33"/>
      <c r="J7" s="33"/>
      <c r="K7" s="18" t="s">
        <v>5</v>
      </c>
      <c r="L7" s="2"/>
      <c r="M7" s="42"/>
      <c r="N7" s="31" t="s">
        <v>5</v>
      </c>
      <c r="O7" s="19">
        <f ca="1">IF(AND((DATE(2018,4,20)-TODAY())&gt;=0,N7="1 Normal registrant/participant"),670,0)</f>
        <v>0</v>
      </c>
      <c r="P7" s="20">
        <f ca="1">IF(AND((DATE(2018,4,20)-TODAY())&lt;0,(DATE(2018,5,20)-TODAY())&gt;=0,N7="1 Normal registrant/participant"),730,0)</f>
        <v>0</v>
      </c>
      <c r="Q7" s="21">
        <f ca="1">IF(AND((DATE(2018,5,20)-TODAY())&lt;0,N7="1 Normal registrant/participant"),790,0)</f>
        <v>0</v>
      </c>
      <c r="R7" s="19">
        <f ca="1">IF(AND((DATE(2018,4,20)-TODAY())&gt;=0,N7="2 Retired or emeritus or younger than 30"),470,0)</f>
        <v>0</v>
      </c>
      <c r="S7" s="20">
        <f ca="1">IF(AND((DATE(2018,4,20)-TODAY())&lt;0,(DATE(2018,5,20)-TODAY())&gt;=0,N7="2 Retired or emeritus or younger than 30"),510,0)</f>
        <v>0</v>
      </c>
      <c r="T7" s="21">
        <f ca="1">IF(AND((DATE(2018,5,20)-TODAY())&lt;0,N7="2 Retired or emeritus or younger than 30"),550,0)</f>
        <v>0</v>
      </c>
      <c r="U7" s="22">
        <f>IF(N7="3 Accompanying person",300,0)</f>
        <v>0</v>
      </c>
      <c r="V7" s="15">
        <v>0</v>
      </c>
      <c r="W7" s="23">
        <v>0</v>
      </c>
      <c r="X7" s="16">
        <f ca="1">SUM(O7:W7)</f>
        <v>0</v>
      </c>
      <c r="Y7" s="17" t="s">
        <v>5</v>
      </c>
    </row>
    <row r="8" spans="1:25" s="26" customFormat="1" ht="24.95" customHeight="1" thickTop="1" thickBot="1">
      <c r="A8" s="96" t="s">
        <v>64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4" t="s">
        <v>32</v>
      </c>
      <c r="W8" s="95"/>
      <c r="X8" s="24">
        <f>IF(OR(Y8="N/A",Y8="Click to select"),0,SUM(X5:X7))</f>
        <v>0</v>
      </c>
      <c r="Y8" s="25" t="s">
        <v>5</v>
      </c>
    </row>
    <row r="9" spans="1:25" s="27" customFormat="1" ht="84.95" customHeight="1" thickTop="1" thickBot="1">
      <c r="A9" s="50" t="s">
        <v>66</v>
      </c>
      <c r="B9" s="51"/>
      <c r="C9" s="51"/>
      <c r="D9" s="51"/>
      <c r="E9" s="51"/>
      <c r="F9" s="51"/>
      <c r="G9" s="51"/>
      <c r="H9" s="51"/>
      <c r="I9" s="51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</row>
    <row r="10" spans="1:25" s="4" customFormat="1" ht="12.95" customHeight="1" thickTop="1" thickBot="1">
      <c r="A10" s="40" t="s">
        <v>33</v>
      </c>
      <c r="B10" s="109">
        <f ca="1">TODAY()</f>
        <v>43176</v>
      </c>
      <c r="C10" s="110"/>
      <c r="D10" s="61" t="s">
        <v>44</v>
      </c>
      <c r="E10" s="111"/>
      <c r="F10" s="112" t="s">
        <v>45</v>
      </c>
      <c r="G10" s="113"/>
      <c r="H10" s="113"/>
      <c r="I10" s="113"/>
      <c r="J10" s="34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</row>
    <row r="11" spans="1:25" s="28" customFormat="1" ht="15" customHeight="1" thickTop="1">
      <c r="A11" s="103" t="s">
        <v>34</v>
      </c>
      <c r="B11" s="104"/>
      <c r="C11" s="104"/>
      <c r="D11" s="104"/>
      <c r="E11" s="104"/>
      <c r="F11" s="104"/>
      <c r="G11" s="104"/>
      <c r="H11" s="104"/>
      <c r="I11" s="105"/>
      <c r="J11" s="106" t="s">
        <v>40</v>
      </c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8"/>
    </row>
    <row r="12" spans="1:25" s="28" customFormat="1" ht="26.1" customHeight="1">
      <c r="A12" s="82" t="s">
        <v>35</v>
      </c>
      <c r="B12" s="83"/>
      <c r="C12" s="83"/>
      <c r="D12" s="83"/>
      <c r="E12" s="83"/>
      <c r="F12" s="83"/>
      <c r="G12" s="83"/>
      <c r="H12" s="83"/>
      <c r="I12" s="84"/>
      <c r="J12" s="80" t="s">
        <v>6</v>
      </c>
      <c r="K12" s="81"/>
      <c r="L12" s="81"/>
      <c r="M12" s="81"/>
      <c r="N12" s="92" t="s">
        <v>50</v>
      </c>
      <c r="O12" s="93"/>
      <c r="P12" s="74" t="s">
        <v>51</v>
      </c>
      <c r="Q12" s="75"/>
      <c r="R12" s="75"/>
      <c r="S12" s="74" t="s">
        <v>52</v>
      </c>
      <c r="T12" s="75"/>
      <c r="U12" s="75"/>
      <c r="V12" s="74" t="s">
        <v>53</v>
      </c>
      <c r="W12" s="75"/>
      <c r="X12" s="74" t="s">
        <v>54</v>
      </c>
      <c r="Y12" s="91"/>
    </row>
    <row r="13" spans="1:25" s="28" customFormat="1" ht="12.95" customHeight="1">
      <c r="A13" s="85"/>
      <c r="B13" s="86"/>
      <c r="C13" s="86"/>
      <c r="D13" s="86"/>
      <c r="E13" s="86"/>
      <c r="F13" s="86"/>
      <c r="G13" s="86"/>
      <c r="H13" s="86"/>
      <c r="I13" s="87"/>
      <c r="J13" s="101" t="s">
        <v>38</v>
      </c>
      <c r="K13" s="102"/>
      <c r="L13" s="102"/>
      <c r="M13" s="102"/>
      <c r="N13" s="99" t="s">
        <v>55</v>
      </c>
      <c r="O13" s="100"/>
      <c r="P13" s="98" t="s">
        <v>56</v>
      </c>
      <c r="Q13" s="98"/>
      <c r="R13" s="98"/>
      <c r="S13" s="98" t="s">
        <v>57</v>
      </c>
      <c r="T13" s="98"/>
      <c r="U13" s="98"/>
      <c r="V13" s="65" t="s">
        <v>62</v>
      </c>
      <c r="W13" s="71"/>
      <c r="X13" s="65" t="s">
        <v>58</v>
      </c>
      <c r="Y13" s="66"/>
    </row>
    <row r="14" spans="1:25" s="28" customFormat="1" ht="12.95" customHeight="1">
      <c r="A14" s="85"/>
      <c r="B14" s="86"/>
      <c r="C14" s="86"/>
      <c r="D14" s="86"/>
      <c r="E14" s="86"/>
      <c r="F14" s="86"/>
      <c r="G14" s="86"/>
      <c r="H14" s="86"/>
      <c r="I14" s="87"/>
      <c r="J14" s="78" t="s">
        <v>42</v>
      </c>
      <c r="K14" s="78"/>
      <c r="L14" s="78"/>
      <c r="M14" s="79"/>
      <c r="N14" s="99" t="s">
        <v>59</v>
      </c>
      <c r="O14" s="100"/>
      <c r="P14" s="98" t="s">
        <v>60</v>
      </c>
      <c r="Q14" s="98"/>
      <c r="R14" s="98"/>
      <c r="S14" s="98" t="s">
        <v>61</v>
      </c>
      <c r="T14" s="98"/>
      <c r="U14" s="98"/>
      <c r="V14" s="67"/>
      <c r="W14" s="72"/>
      <c r="X14" s="67"/>
      <c r="Y14" s="68"/>
    </row>
    <row r="15" spans="1:25" s="28" customFormat="1" ht="12.95" customHeight="1" thickBot="1">
      <c r="A15" s="88"/>
      <c r="B15" s="89"/>
      <c r="C15" s="89"/>
      <c r="D15" s="89"/>
      <c r="E15" s="89"/>
      <c r="F15" s="89"/>
      <c r="G15" s="89"/>
      <c r="H15" s="89"/>
      <c r="I15" s="90"/>
      <c r="J15" s="76" t="s">
        <v>36</v>
      </c>
      <c r="K15" s="77"/>
      <c r="L15" s="77"/>
      <c r="M15" s="77"/>
      <c r="N15" s="61" t="s">
        <v>37</v>
      </c>
      <c r="O15" s="62"/>
      <c r="P15" s="62"/>
      <c r="Q15" s="62"/>
      <c r="R15" s="62"/>
      <c r="S15" s="62"/>
      <c r="T15" s="62"/>
      <c r="U15" s="63"/>
      <c r="V15" s="69"/>
      <c r="W15" s="73"/>
      <c r="X15" s="69"/>
      <c r="Y15" s="70"/>
    </row>
    <row r="16" spans="1:25" s="39" customFormat="1" ht="12.95" customHeight="1" thickTop="1">
      <c r="A16" s="64" t="s">
        <v>49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</row>
    <row r="17" ht="15" customHeight="1"/>
  </sheetData>
  <sheetProtection password="E157" sheet="1" objects="1" scenarios="1" selectLockedCells="1"/>
  <mergeCells count="43">
    <mergeCell ref="V8:W8"/>
    <mergeCell ref="A8:U8"/>
    <mergeCell ref="S13:U13"/>
    <mergeCell ref="S14:U14"/>
    <mergeCell ref="P13:R13"/>
    <mergeCell ref="P14:R14"/>
    <mergeCell ref="N13:O13"/>
    <mergeCell ref="N14:O14"/>
    <mergeCell ref="J13:M13"/>
    <mergeCell ref="A11:I11"/>
    <mergeCell ref="J11:Y11"/>
    <mergeCell ref="B10:C10"/>
    <mergeCell ref="D10:E10"/>
    <mergeCell ref="F10:I10"/>
    <mergeCell ref="N15:U15"/>
    <mergeCell ref="A16:Y16"/>
    <mergeCell ref="X13:Y15"/>
    <mergeCell ref="V13:W15"/>
    <mergeCell ref="V12:W12"/>
    <mergeCell ref="J15:M15"/>
    <mergeCell ref="J14:M14"/>
    <mergeCell ref="J12:M12"/>
    <mergeCell ref="A12:I15"/>
    <mergeCell ref="X12:Y12"/>
    <mergeCell ref="N12:O12"/>
    <mergeCell ref="P12:R12"/>
    <mergeCell ref="S12:U12"/>
    <mergeCell ref="A1:Y2"/>
    <mergeCell ref="X3:Y3"/>
    <mergeCell ref="V3:W3"/>
    <mergeCell ref="K3:M3"/>
    <mergeCell ref="A9:Y9"/>
    <mergeCell ref="D3:D4"/>
    <mergeCell ref="E3:E4"/>
    <mergeCell ref="N3:U3"/>
    <mergeCell ref="F3:F4"/>
    <mergeCell ref="G3:G4"/>
    <mergeCell ref="C3:C4"/>
    <mergeCell ref="A3:A4"/>
    <mergeCell ref="H3:H4"/>
    <mergeCell ref="J3:J4"/>
    <mergeCell ref="I3:I4"/>
    <mergeCell ref="B3:B4"/>
  </mergeCells>
  <phoneticPr fontId="1" type="noConversion"/>
  <dataValidations count="6">
    <dataValidation type="list" allowBlank="1" showInputMessage="1" showErrorMessage="1" sqref="W5:W7">
      <formula1>"250, N/A"</formula1>
    </dataValidation>
    <dataValidation type="list" allowBlank="1" showInputMessage="1" showErrorMessage="1" sqref="Y8">
      <formula1>"Click to select,Wire transfer to USTB account in group,Online to SOMP account in group (member only),N/A"</formula1>
    </dataValidation>
    <dataValidation type="list" allowBlank="1" showInputMessage="1" showErrorMessage="1" sqref="K5:K7">
      <formula1>"Click to select,Female,Male,N/A"</formula1>
    </dataValidation>
    <dataValidation type="list" allowBlank="1" showInputMessage="1" showErrorMessage="1" sqref="N5:N7">
      <formula1>"Click to select,1 Normal registrant/participant, 2 Retired or emeritus or younger than 30,3 Accompanying person,N/A"</formula1>
    </dataValidation>
    <dataValidation type="list" allowBlank="1" showInputMessage="1" showErrorMessage="1" sqref="V5:V7">
      <formula1>"45, N/A"</formula1>
    </dataValidation>
    <dataValidation type="list" allowBlank="1" showInputMessage="1" showErrorMessage="1" sqref="Y5:Y7">
      <formula1>"Click to select,Wire transfer to USTB account separately,Online to SOMP account separately (member only),Pay in group"</formula1>
    </dataValidation>
  </dataValidations>
  <hyperlinks>
    <hyperlink ref="H5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2018-03-17T00:49:37Z</dcterms:modified>
</cp:coreProperties>
</file>